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ch\Documents\1 THIBMART\DIRECTORY\"/>
    </mc:Choice>
  </mc:AlternateContent>
  <xr:revisionPtr revIDLastSave="0" documentId="13_ncr:1_{D237329B-426A-4C72-91DD-BFD0F3EEFC44}" xr6:coauthVersionLast="47" xr6:coauthVersionMax="47" xr10:uidLastSave="{00000000-0000-0000-0000-000000000000}"/>
  <bookViews>
    <workbookView xWindow="-120" yWindow="-120" windowWidth="29040" windowHeight="16440" xr2:uid="{5614A310-2A98-4DFE-B68F-46ADC9C1AB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l="1"/>
  <c r="B8" i="1" s="1"/>
  <c r="B9" i="1" s="1"/>
  <c r="B18" i="1" s="1"/>
  <c r="B19" i="1" s="1"/>
  <c r="B17" i="1" l="1"/>
  <c r="B26" i="1" s="1"/>
  <c r="B10" i="1"/>
  <c r="B11" i="1" s="1"/>
  <c r="B12" i="1" s="1"/>
  <c r="B13" i="1" s="1"/>
  <c r="B14" i="1" s="1"/>
  <c r="B15" i="1" s="1"/>
  <c r="B20" i="1"/>
  <c r="B21" i="1" s="1"/>
  <c r="B22" i="1" s="1"/>
  <c r="B23" i="1" s="1"/>
  <c r="B24" i="1" s="1"/>
  <c r="B27" i="1" l="1"/>
  <c r="B38" i="1" s="1"/>
  <c r="B47" i="1" s="1"/>
  <c r="B48" i="1" s="1"/>
  <c r="B36" i="1" l="1"/>
  <c r="B37" i="1" s="1"/>
  <c r="B31" i="1"/>
  <c r="B30" i="1"/>
  <c r="B34" i="1"/>
  <c r="B35" i="1" s="1"/>
  <c r="B43" i="1"/>
  <c r="B44" i="1" s="1"/>
  <c r="B41" i="1"/>
  <c r="B32" i="1"/>
  <c r="B33" i="1" s="1"/>
  <c r="B45" i="1"/>
  <c r="B46" i="1" s="1"/>
  <c r="B42" i="1"/>
  <c r="B28" i="1"/>
  <c r="B39" i="1" s="1"/>
</calcChain>
</file>

<file path=xl/sharedStrings.xml><?xml version="1.0" encoding="utf-8"?>
<sst xmlns="http://schemas.openxmlformats.org/spreadsheetml/2006/main" count="83" uniqueCount="47">
  <si>
    <t>USPES</t>
  </si>
  <si>
    <t>HOWSE</t>
  </si>
  <si>
    <t>FIDES</t>
  </si>
  <si>
    <t>MASTER CENTER</t>
  </si>
  <si>
    <t>BUYER SIDE</t>
  </si>
  <si>
    <t>SUPPLIER SIDE</t>
  </si>
  <si>
    <t>SUBTOTAL</t>
  </si>
  <si>
    <t xml:space="preserve">SUBTOTAL </t>
  </si>
  <si>
    <t>BUYER CENTERS</t>
  </si>
  <si>
    <t>BUYER CONTRACTORS</t>
  </si>
  <si>
    <t>SUPPLIER CENTERS</t>
  </si>
  <si>
    <t>BUYER REFERRING PARTIES</t>
  </si>
  <si>
    <t>SUPPLIER REFERRING PARTIES</t>
  </si>
  <si>
    <t>SUPPLIER CONTRACTORS</t>
  </si>
  <si>
    <t>AND RECOVER WITH PROFIT THROUGH BUSINESS REFERRED BY OTHERS, AS PER 530</t>
  </si>
  <si>
    <t>BY USING VALUE FROM INCOME PLUS NEGOTIATED USPES CREDIT TO BUY UAWS AND PROCESS REBATES THROUGH COFFEE IBOE.</t>
  </si>
  <si>
    <t xml:space="preserve">A PARTY RECEIVING INCOME AS INDICATED MAY RECEIVE INCOME EQUAL TO TWICE THE VALUE OF A PURCHASE MADE BY A BUYER </t>
  </si>
  <si>
    <t>RESERVE FUNDS FOR FACTORING</t>
  </si>
  <si>
    <t xml:space="preserve">TO BE USED TO FACTOR COFFEE INVOICES FOR COFFEE IBOE </t>
  </si>
  <si>
    <t>ONLY IF ACCEPTABLE BUSINESS PLAN FOR RECOVERY AND PROFIT IS IN PLACE</t>
  </si>
  <si>
    <t xml:space="preserve">MORE MAY BE ALLOCATED USING COFFEE IBOE AS PAYMENT </t>
  </si>
  <si>
    <t>MORE IF COFFEE IBOE ALLOCATIONS ARE CLEARED AND USED TO BUY MORE UAWS</t>
  </si>
  <si>
    <t>PROFIT FROM TRANSACTION</t>
  </si>
  <si>
    <t>FACILITATOR  ATTY</t>
  </si>
  <si>
    <t>FACILITATOR</t>
  </si>
  <si>
    <t>AFFILIATE ATTY</t>
  </si>
  <si>
    <t>AFFILIATE</t>
  </si>
  <si>
    <t>THI DESIGNATED ATTORNEY</t>
  </si>
  <si>
    <t>USPES DESIGNATED ATTORNEY</t>
  </si>
  <si>
    <t xml:space="preserve">PAYMENT APPLIED TO RETAINER </t>
  </si>
  <si>
    <t>JANUARY 17 2024</t>
  </si>
  <si>
    <t xml:space="preserve">AFFILIATE UAWS </t>
  </si>
  <si>
    <t>AFFILIATE UAWS DISTRIBUTION</t>
  </si>
  <si>
    <t>AFFILIATE CENTERS</t>
  </si>
  <si>
    <t>AFFILIATE CONTRACTORS</t>
  </si>
  <si>
    <t>AFFILIATE TRUSt REBATE</t>
  </si>
  <si>
    <t>AFFILIATE COFFEE IBOE</t>
  </si>
  <si>
    <t>OR AFFILIATE COFFEE IBOE INVOICES, AS PER 530 IN www.change2100.com/GTD/</t>
  </si>
  <si>
    <t>USED BY FACILITATOR TO BUY UAWS</t>
  </si>
  <si>
    <t>FACILITATOR UAWS DISTRIBUTION</t>
  </si>
  <si>
    <t>FACILITATOR CENTERS</t>
  </si>
  <si>
    <t>FACILITATOR CONTRACTORS</t>
  </si>
  <si>
    <t>FACILITATOR TRUSt REBATE</t>
  </si>
  <si>
    <t>FACILITATOR COFFEE IBOE</t>
  </si>
  <si>
    <t>A PARTY RECEIVING INCOME AS INDICATED MAY CHOOSE TO INCREASE VALUE BY FACTORING FACILITATOR COFFEE IBOE INVOICES</t>
  </si>
  <si>
    <t>GROSS INCOME</t>
  </si>
  <si>
    <t>10% PAYOUT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</si>
</sst>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1" fillId="0" borderId="0" xfId="0" applyFont="1"/>
    <xf numFmtId="0" fontId="2" fillId="0" borderId="0" xfId="0" applyFont="1"/>
    <xf numFmtId="6" fontId="1" fillId="0" borderId="0" xfId="0" applyNumberFormat="1" applyFont="1"/>
    <xf numFmtId="6" fontId="2" fillId="0" borderId="0" xfId="0" applyNumberFormat="1" applyFont="1"/>
    <xf numFmtId="6" fontId="3" fillId="0" borderId="0" xfId="0" applyNumberFormat="1" applyFont="1"/>
    <xf numFmtId="0" fontId="4" fillId="0" borderId="0" xfId="0" applyFont="1"/>
    <xf numFmtId="6" fontId="1" fillId="0" borderId="0" xfId="0" applyNumberFormat="1" applyFont="1" applyProtection="1">
      <protection locked="0"/>
    </xf>
    <xf numFmtId="8" fontId="1" fillId="0" borderId="0" xfId="0" applyNumberFormat="1" applyFont="1"/>
    <xf numFmtId="8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F1EA-FC49-478F-8130-9986FB688598}">
  <dimension ref="A1:H58"/>
  <sheetViews>
    <sheetView tabSelected="1" zoomScale="120" zoomScaleNormal="120" workbookViewId="0">
      <selection activeCell="B3" sqref="B3"/>
    </sheetView>
  </sheetViews>
  <sheetFormatPr defaultRowHeight="15" x14ac:dyDescent="0.25"/>
  <cols>
    <col min="1" max="1" width="35.28515625" customWidth="1"/>
    <col min="2" max="2" width="14.42578125" bestFit="1" customWidth="1"/>
    <col min="3" max="4" width="11.42578125" bestFit="1" customWidth="1"/>
    <col min="5" max="5" width="13.140625" customWidth="1"/>
    <col min="6" max="6" width="12.28515625" customWidth="1"/>
    <col min="7" max="7" width="12.140625" customWidth="1"/>
    <col min="8" max="8" width="11.42578125" bestFit="1" customWidth="1"/>
  </cols>
  <sheetData>
    <row r="1" spans="1:8" x14ac:dyDescent="0.25">
      <c r="A1" s="7" t="s">
        <v>30</v>
      </c>
    </row>
    <row r="3" spans="1:8" x14ac:dyDescent="0.25">
      <c r="A3" s="2" t="s">
        <v>45</v>
      </c>
      <c r="B3" s="10">
        <v>4000000</v>
      </c>
    </row>
    <row r="4" spans="1:8" x14ac:dyDescent="0.25">
      <c r="A4" s="2" t="s">
        <v>46</v>
      </c>
      <c r="B4" s="9">
        <f>B3*0.1</f>
        <v>400000</v>
      </c>
    </row>
    <row r="5" spans="1:8" x14ac:dyDescent="0.25">
      <c r="A5" s="2" t="s">
        <v>22</v>
      </c>
      <c r="B5" s="8">
        <f>B3-B4</f>
        <v>3600000</v>
      </c>
    </row>
    <row r="6" spans="1:8" x14ac:dyDescent="0.25">
      <c r="A6" s="2" t="s">
        <v>17</v>
      </c>
      <c r="B6" s="4">
        <f>B5*0.5</f>
        <v>1800000</v>
      </c>
      <c r="C6" s="2" t="s">
        <v>18</v>
      </c>
      <c r="D6" s="2"/>
      <c r="E6" s="2"/>
      <c r="F6" s="2"/>
      <c r="G6" s="2"/>
      <c r="H6" s="2"/>
    </row>
    <row r="7" spans="1:8" x14ac:dyDescent="0.25">
      <c r="A7" s="2"/>
      <c r="B7" s="4"/>
      <c r="C7" s="2" t="s">
        <v>19</v>
      </c>
      <c r="D7" s="2"/>
      <c r="E7" s="2"/>
      <c r="F7" s="2"/>
      <c r="G7" s="2"/>
      <c r="H7" s="2"/>
    </row>
    <row r="8" spans="1:8" x14ac:dyDescent="0.25">
      <c r="A8" s="2" t="s">
        <v>6</v>
      </c>
      <c r="B8" s="4">
        <f>B5-B6</f>
        <v>1800000</v>
      </c>
    </row>
    <row r="9" spans="1:8" x14ac:dyDescent="0.25">
      <c r="A9" s="3" t="s">
        <v>4</v>
      </c>
      <c r="B9" s="5">
        <f>B8/4</f>
        <v>450000</v>
      </c>
      <c r="C9" s="3" t="s">
        <v>20</v>
      </c>
      <c r="D9" s="3"/>
      <c r="E9" s="3"/>
      <c r="F9" s="3"/>
      <c r="G9" s="3"/>
    </row>
    <row r="10" spans="1:8" x14ac:dyDescent="0.25">
      <c r="A10" t="s">
        <v>11</v>
      </c>
      <c r="B10" s="1">
        <f>B9/6</f>
        <v>75000</v>
      </c>
      <c r="C10" t="s">
        <v>20</v>
      </c>
    </row>
    <row r="11" spans="1:8" x14ac:dyDescent="0.25">
      <c r="A11" t="s">
        <v>8</v>
      </c>
      <c r="B11" s="1">
        <f>B10</f>
        <v>75000</v>
      </c>
      <c r="C11" t="s">
        <v>20</v>
      </c>
    </row>
    <row r="12" spans="1:8" x14ac:dyDescent="0.25">
      <c r="A12" t="s">
        <v>9</v>
      </c>
      <c r="B12" s="1">
        <f>B11</f>
        <v>75000</v>
      </c>
      <c r="C12" t="s">
        <v>20</v>
      </c>
    </row>
    <row r="13" spans="1:8" x14ac:dyDescent="0.25">
      <c r="A13" t="s">
        <v>23</v>
      </c>
      <c r="B13" s="1">
        <f>B12</f>
        <v>75000</v>
      </c>
      <c r="C13" t="s">
        <v>20</v>
      </c>
    </row>
    <row r="14" spans="1:8" x14ac:dyDescent="0.25">
      <c r="A14" t="s">
        <v>24</v>
      </c>
      <c r="B14" s="1">
        <f>B13</f>
        <v>75000</v>
      </c>
      <c r="C14" t="s">
        <v>20</v>
      </c>
    </row>
    <row r="15" spans="1:8" x14ac:dyDescent="0.25">
      <c r="A15" t="s">
        <v>27</v>
      </c>
      <c r="B15" s="1">
        <f>B14</f>
        <v>75000</v>
      </c>
      <c r="C15" t="s">
        <v>20</v>
      </c>
    </row>
    <row r="16" spans="1:8" x14ac:dyDescent="0.25">
      <c r="B16" s="1"/>
      <c r="C16" t="s">
        <v>29</v>
      </c>
    </row>
    <row r="17" spans="1:7" x14ac:dyDescent="0.25">
      <c r="A17" s="2" t="s">
        <v>7</v>
      </c>
      <c r="B17" s="4">
        <f>B8-B9</f>
        <v>1350000</v>
      </c>
    </row>
    <row r="18" spans="1:7" x14ac:dyDescent="0.25">
      <c r="A18" s="3" t="s">
        <v>5</v>
      </c>
      <c r="B18" s="5">
        <f>B9</f>
        <v>450000</v>
      </c>
      <c r="C18" s="3" t="s">
        <v>20</v>
      </c>
      <c r="D18" s="3"/>
      <c r="E18" s="3"/>
      <c r="F18" s="3"/>
      <c r="G18" s="3"/>
    </row>
    <row r="19" spans="1:7" x14ac:dyDescent="0.25">
      <c r="A19" t="s">
        <v>12</v>
      </c>
      <c r="B19" s="1">
        <f>B18/6</f>
        <v>75000</v>
      </c>
      <c r="C19" t="s">
        <v>20</v>
      </c>
    </row>
    <row r="20" spans="1:7" x14ac:dyDescent="0.25">
      <c r="A20" t="s">
        <v>10</v>
      </c>
      <c r="B20" s="1">
        <f>B19</f>
        <v>75000</v>
      </c>
      <c r="C20" t="s">
        <v>20</v>
      </c>
    </row>
    <row r="21" spans="1:7" x14ac:dyDescent="0.25">
      <c r="A21" t="s">
        <v>13</v>
      </c>
      <c r="B21" s="1">
        <f>B20</f>
        <v>75000</v>
      </c>
      <c r="C21" t="s">
        <v>20</v>
      </c>
    </row>
    <row r="22" spans="1:7" x14ac:dyDescent="0.25">
      <c r="A22" t="s">
        <v>25</v>
      </c>
      <c r="B22" s="1">
        <f>B21</f>
        <v>75000</v>
      </c>
      <c r="C22" t="s">
        <v>20</v>
      </c>
    </row>
    <row r="23" spans="1:7" x14ac:dyDescent="0.25">
      <c r="A23" t="s">
        <v>26</v>
      </c>
      <c r="B23" s="1">
        <f>B22</f>
        <v>75000</v>
      </c>
      <c r="C23" t="s">
        <v>20</v>
      </c>
    </row>
    <row r="24" spans="1:7" x14ac:dyDescent="0.25">
      <c r="A24" t="s">
        <v>28</v>
      </c>
      <c r="B24" s="1">
        <f>B23</f>
        <v>75000</v>
      </c>
      <c r="C24" t="s">
        <v>20</v>
      </c>
    </row>
    <row r="25" spans="1:7" x14ac:dyDescent="0.25">
      <c r="B25" s="1"/>
      <c r="C25" t="s">
        <v>29</v>
      </c>
    </row>
    <row r="26" spans="1:7" x14ac:dyDescent="0.25">
      <c r="A26" s="2" t="s">
        <v>6</v>
      </c>
      <c r="B26" s="4">
        <f>B17-B18</f>
        <v>900000</v>
      </c>
    </row>
    <row r="27" spans="1:7" x14ac:dyDescent="0.25">
      <c r="A27" s="6" t="s">
        <v>38</v>
      </c>
      <c r="B27" s="6">
        <f>B26/2</f>
        <v>450000</v>
      </c>
      <c r="C27" s="1"/>
      <c r="D27" s="1"/>
    </row>
    <row r="28" spans="1:7" x14ac:dyDescent="0.25">
      <c r="A28" s="4" t="s">
        <v>6</v>
      </c>
      <c r="B28" s="4">
        <f>B26-B27</f>
        <v>450000</v>
      </c>
      <c r="C28" s="1"/>
      <c r="D28" s="1"/>
    </row>
    <row r="29" spans="1:7" x14ac:dyDescent="0.25">
      <c r="A29" s="6" t="s">
        <v>39</v>
      </c>
      <c r="B29" s="1"/>
      <c r="C29" s="1"/>
      <c r="D29" s="1"/>
    </row>
    <row r="30" spans="1:7" x14ac:dyDescent="0.25">
      <c r="A30" s="1" t="s">
        <v>0</v>
      </c>
      <c r="B30" s="1">
        <f>B27*0.2</f>
        <v>90000</v>
      </c>
      <c r="C30" s="1" t="s">
        <v>20</v>
      </c>
      <c r="D30" s="1"/>
    </row>
    <row r="31" spans="1:7" x14ac:dyDescent="0.25">
      <c r="A31" s="1" t="s">
        <v>1</v>
      </c>
      <c r="B31" s="1">
        <f>B27*0.32</f>
        <v>144000</v>
      </c>
      <c r="C31" s="1" t="s">
        <v>20</v>
      </c>
      <c r="D31" s="1"/>
    </row>
    <row r="32" spans="1:7" x14ac:dyDescent="0.25">
      <c r="A32" s="1" t="s">
        <v>2</v>
      </c>
      <c r="B32" s="1">
        <f>B27*0.08</f>
        <v>36000</v>
      </c>
      <c r="C32" s="1" t="s">
        <v>20</v>
      </c>
      <c r="D32" s="1"/>
    </row>
    <row r="33" spans="1:4" x14ac:dyDescent="0.25">
      <c r="A33" s="1" t="s">
        <v>3</v>
      </c>
      <c r="B33" s="1">
        <f>B32</f>
        <v>36000</v>
      </c>
      <c r="C33" s="1" t="s">
        <v>20</v>
      </c>
      <c r="D33" s="1"/>
    </row>
    <row r="34" spans="1:4" x14ac:dyDescent="0.25">
      <c r="A34" s="1" t="s">
        <v>40</v>
      </c>
      <c r="B34" s="1">
        <f>B27*0.16</f>
        <v>72000</v>
      </c>
      <c r="C34" s="1" t="s">
        <v>20</v>
      </c>
      <c r="D34" s="1"/>
    </row>
    <row r="35" spans="1:4" x14ac:dyDescent="0.25">
      <c r="A35" s="1" t="s">
        <v>41</v>
      </c>
      <c r="B35" s="1">
        <f>B34</f>
        <v>72000</v>
      </c>
      <c r="C35" s="1" t="s">
        <v>20</v>
      </c>
      <c r="D35" s="1"/>
    </row>
    <row r="36" spans="1:4" x14ac:dyDescent="0.25">
      <c r="A36" s="1" t="s">
        <v>42</v>
      </c>
      <c r="B36" s="1">
        <f>B27*2</f>
        <v>900000</v>
      </c>
      <c r="C36" s="1" t="s">
        <v>21</v>
      </c>
      <c r="D36" s="1"/>
    </row>
    <row r="37" spans="1:4" x14ac:dyDescent="0.25">
      <c r="A37" s="4" t="s">
        <v>43</v>
      </c>
      <c r="B37" s="4">
        <f>B36*1.5</f>
        <v>1350000</v>
      </c>
      <c r="C37" s="1" t="s">
        <v>21</v>
      </c>
      <c r="D37" s="1"/>
    </row>
    <row r="38" spans="1:4" x14ac:dyDescent="0.25">
      <c r="A38" s="6" t="s">
        <v>31</v>
      </c>
      <c r="B38" s="6">
        <f>B27</f>
        <v>450000</v>
      </c>
    </row>
    <row r="39" spans="1:4" x14ac:dyDescent="0.25">
      <c r="A39" s="4" t="s">
        <v>6</v>
      </c>
      <c r="B39" s="4">
        <f>B28-B38</f>
        <v>0</v>
      </c>
    </row>
    <row r="40" spans="1:4" x14ac:dyDescent="0.25">
      <c r="A40" s="6" t="s">
        <v>32</v>
      </c>
      <c r="B40" s="1"/>
    </row>
    <row r="41" spans="1:4" x14ac:dyDescent="0.25">
      <c r="A41" s="1" t="s">
        <v>0</v>
      </c>
      <c r="B41" s="1">
        <f>B38*0.2</f>
        <v>90000</v>
      </c>
      <c r="C41" s="1" t="s">
        <v>20</v>
      </c>
    </row>
    <row r="42" spans="1:4" x14ac:dyDescent="0.25">
      <c r="A42" s="1" t="s">
        <v>1</v>
      </c>
      <c r="B42" s="1">
        <f>B38*0.32</f>
        <v>144000</v>
      </c>
      <c r="C42" s="1" t="s">
        <v>20</v>
      </c>
    </row>
    <row r="43" spans="1:4" x14ac:dyDescent="0.25">
      <c r="A43" s="1" t="s">
        <v>2</v>
      </c>
      <c r="B43" s="1">
        <f>B38*0.08</f>
        <v>36000</v>
      </c>
      <c r="C43" s="1" t="s">
        <v>20</v>
      </c>
    </row>
    <row r="44" spans="1:4" x14ac:dyDescent="0.25">
      <c r="A44" s="1" t="s">
        <v>3</v>
      </c>
      <c r="B44" s="1">
        <f>B43</f>
        <v>36000</v>
      </c>
      <c r="C44" s="1" t="s">
        <v>20</v>
      </c>
    </row>
    <row r="45" spans="1:4" x14ac:dyDescent="0.25">
      <c r="A45" s="1" t="s">
        <v>33</v>
      </c>
      <c r="B45" s="1">
        <f>B38*0.16</f>
        <v>72000</v>
      </c>
      <c r="C45" s="1" t="s">
        <v>20</v>
      </c>
    </row>
    <row r="46" spans="1:4" x14ac:dyDescent="0.25">
      <c r="A46" s="1" t="s">
        <v>34</v>
      </c>
      <c r="B46" s="1">
        <f>B45</f>
        <v>72000</v>
      </c>
      <c r="C46" s="1" t="s">
        <v>20</v>
      </c>
    </row>
    <row r="47" spans="1:4" x14ac:dyDescent="0.25">
      <c r="A47" s="1" t="s">
        <v>35</v>
      </c>
      <c r="B47" s="1">
        <f>B38*2</f>
        <v>900000</v>
      </c>
      <c r="C47" s="1" t="s">
        <v>21</v>
      </c>
    </row>
    <row r="48" spans="1:4" x14ac:dyDescent="0.25">
      <c r="A48" s="4" t="s">
        <v>36</v>
      </c>
      <c r="B48" s="4">
        <f>B47*1.5</f>
        <v>1350000</v>
      </c>
      <c r="C48" s="1" t="s">
        <v>21</v>
      </c>
    </row>
    <row r="49" spans="1:8" x14ac:dyDescent="0.25">
      <c r="A49" s="4"/>
      <c r="B49" s="4"/>
    </row>
    <row r="50" spans="1:8" s="1" customFormat="1" x14ac:dyDescent="0.25">
      <c r="A50" s="4" t="s">
        <v>44</v>
      </c>
      <c r="B50" s="4"/>
      <c r="C50" s="4"/>
      <c r="D50" s="4"/>
      <c r="E50" s="4"/>
      <c r="F50" s="4"/>
      <c r="G50" s="4"/>
      <c r="H50" s="4"/>
    </row>
    <row r="51" spans="1:8" s="1" customFormat="1" x14ac:dyDescent="0.25">
      <c r="A51" s="4" t="s">
        <v>37</v>
      </c>
      <c r="B51" s="4"/>
      <c r="C51" s="4"/>
      <c r="D51" s="4"/>
      <c r="E51" s="4"/>
      <c r="F51" s="4"/>
      <c r="G51" s="4"/>
      <c r="H51" s="4"/>
    </row>
    <row r="52" spans="1:8" s="1" customFormat="1" x14ac:dyDescent="0.25">
      <c r="A52" s="4" t="s">
        <v>14</v>
      </c>
      <c r="B52" s="4"/>
      <c r="C52" s="4"/>
      <c r="D52" s="4"/>
      <c r="E52" s="4"/>
      <c r="F52" s="4"/>
      <c r="G52" s="4"/>
      <c r="H52" s="4"/>
    </row>
    <row r="53" spans="1:8" s="1" customFormat="1" x14ac:dyDescent="0.25">
      <c r="A53" s="4"/>
      <c r="B53" s="4"/>
      <c r="C53" s="4"/>
      <c r="D53" s="4"/>
      <c r="E53" s="4"/>
      <c r="F53" s="4"/>
      <c r="G53" s="4"/>
      <c r="H53" s="4"/>
    </row>
    <row r="54" spans="1:8" s="1" customFormat="1" x14ac:dyDescent="0.25">
      <c r="A54" s="4" t="s">
        <v>16</v>
      </c>
      <c r="B54" s="4"/>
      <c r="C54" s="4"/>
      <c r="D54" s="4"/>
      <c r="E54" s="4"/>
      <c r="F54" s="4"/>
      <c r="G54" s="4"/>
      <c r="H54" s="4"/>
    </row>
    <row r="55" spans="1:8" s="1" customFormat="1" x14ac:dyDescent="0.25">
      <c r="A55" s="4" t="s">
        <v>15</v>
      </c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2"/>
    </row>
    <row r="57" spans="1:8" x14ac:dyDescent="0.25">
      <c r="A57" s="1"/>
      <c r="B57" s="1"/>
    </row>
    <row r="58" spans="1:8" x14ac:dyDescent="0.25">
      <c r="A58" s="1"/>
      <c r="B58" s="1"/>
    </row>
  </sheetData>
  <sheetProtection algorithmName="SHA-512" hashValue="dzwdfA1Gy1+h2ZVV4PB8Cf+kyjynMgXI9CDxqUlXqtkcWKrChxnUVx6NR6ZUcMMz+QpNnow1Dmm6HNR1Czk9UA==" saltValue="D/gwac+La+kmH6G9ab773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DeLaine Broderick</dc:creator>
  <cp:lastModifiedBy>James Spurger</cp:lastModifiedBy>
  <dcterms:created xsi:type="dcterms:W3CDTF">2023-12-16T14:35:45Z</dcterms:created>
  <dcterms:modified xsi:type="dcterms:W3CDTF">2024-02-08T20:15:03Z</dcterms:modified>
</cp:coreProperties>
</file>